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00" windowHeight="11760"/>
  </bookViews>
  <sheets>
    <sheet name="Показатели ИПР (ТСО)" sheetId="3" r:id="rId1"/>
  </sheets>
  <definedNames>
    <definedName name="_xlnm.Print_Area" localSheetId="0">'Показатели ИПР (ТСО)'!$A$2:$R$69</definedName>
  </definedNames>
  <calcPr calcId="162913" calcMode="manual"/>
</workbook>
</file>

<file path=xl/calcChain.xml><?xml version="1.0" encoding="utf-8"?>
<calcChain xmlns="http://schemas.openxmlformats.org/spreadsheetml/2006/main">
  <c r="M11" i="3" l="1"/>
  <c r="M10" i="3" s="1"/>
  <c r="K10" i="3"/>
  <c r="K11" i="3"/>
  <c r="I11" i="3"/>
  <c r="I10" i="3" s="1"/>
  <c r="G10" i="3"/>
  <c r="G11" i="3"/>
  <c r="R14" i="3" l="1"/>
  <c r="R13" i="3" s="1"/>
  <c r="R15" i="3"/>
  <c r="R16" i="3"/>
  <c r="Q14" i="3"/>
  <c r="Q13" i="3" s="1"/>
  <c r="Q15" i="3"/>
  <c r="Q16" i="3"/>
  <c r="P14" i="3"/>
  <c r="P13" i="3" s="1"/>
  <c r="P15" i="3"/>
  <c r="P16" i="3"/>
  <c r="O14" i="3"/>
  <c r="O13" i="3" s="1"/>
  <c r="O15" i="3"/>
  <c r="O16" i="3"/>
  <c r="N14" i="3"/>
  <c r="N13" i="3" s="1"/>
  <c r="N15" i="3"/>
  <c r="N16" i="3"/>
  <c r="M13" i="3"/>
  <c r="L16" i="3"/>
  <c r="L15" i="3" s="1"/>
  <c r="L14" i="3" s="1"/>
  <c r="L13" i="3" s="1"/>
  <c r="K13" i="3"/>
  <c r="J16" i="3"/>
  <c r="J15" i="3" s="1"/>
  <c r="J14" i="3" s="1"/>
  <c r="J13" i="3" s="1"/>
  <c r="J17" i="3"/>
  <c r="H15" i="3"/>
  <c r="H14" i="3" s="1"/>
  <c r="H13" i="3" s="1"/>
  <c r="H16" i="3"/>
  <c r="H17" i="3"/>
  <c r="E13" i="3"/>
  <c r="F13" i="3"/>
  <c r="I12" i="3" l="1"/>
  <c r="G12" i="3"/>
  <c r="O12" i="3" l="1"/>
  <c r="O11" i="3" s="1"/>
  <c r="O10" i="3" s="1"/>
  <c r="P12" i="3"/>
  <c r="P11" i="3" s="1"/>
  <c r="P10" i="3" s="1"/>
  <c r="Q12" i="3"/>
  <c r="Q11" i="3" s="1"/>
  <c r="Q10" i="3" s="1"/>
  <c r="R12" i="3"/>
  <c r="R11" i="3" s="1"/>
  <c r="R10" i="3" s="1"/>
  <c r="E12" i="3"/>
  <c r="E11" i="3" s="1"/>
  <c r="F12" i="3"/>
  <c r="F11" i="3" s="1"/>
  <c r="H12" i="3"/>
  <c r="H11" i="3" s="1"/>
  <c r="H10" i="3" s="1"/>
  <c r="J12" i="3"/>
  <c r="J11" i="3" s="1"/>
  <c r="J10" i="3" s="1"/>
  <c r="K12" i="3"/>
  <c r="L12" i="3"/>
  <c r="L11" i="3" s="1"/>
  <c r="L10" i="3" s="1"/>
  <c r="M12" i="3"/>
  <c r="N12" i="3"/>
  <c r="N11" i="3" s="1"/>
  <c r="N10" i="3" s="1"/>
  <c r="D12" i="3"/>
  <c r="D11" i="3"/>
</calcChain>
</file>

<file path=xl/sharedStrings.xml><?xml version="1.0" encoding="utf-8"?>
<sst xmlns="http://schemas.openxmlformats.org/spreadsheetml/2006/main" count="190" uniqueCount="128">
  <si>
    <t>Долг / EBITDA</t>
  </si>
  <si>
    <t>Средний срок осуществления ТП</t>
  </si>
  <si>
    <t>Факт за предыдущие 3 года</t>
  </si>
  <si>
    <t>Планируемые показатели на период реализации инвестиционной программы</t>
  </si>
  <si>
    <t>Объем полезного отпуска</t>
  </si>
  <si>
    <t>МВт</t>
  </si>
  <si>
    <t>Заявленная мощность</t>
  </si>
  <si>
    <t>ед.</t>
  </si>
  <si>
    <t>физические лица</t>
  </si>
  <si>
    <t>%</t>
  </si>
  <si>
    <t>Наименование показателя</t>
  </si>
  <si>
    <t>-</t>
  </si>
  <si>
    <t>SAIDI</t>
  </si>
  <si>
    <t>SAIFI</t>
  </si>
  <si>
    <t>Бухгалтерский износ электросетевого оборудования</t>
  </si>
  <si>
    <t>млн. кВтч</t>
  </si>
  <si>
    <t>Прирост удельных операционных затрат на 1 у.е.</t>
  </si>
  <si>
    <t>дней</t>
  </si>
  <si>
    <t>час</t>
  </si>
  <si>
    <t>млн. руб.</t>
  </si>
  <si>
    <t>1.1</t>
  </si>
  <si>
    <t>Прибыль, направляемая на инвестиции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</si>
  <si>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</si>
  <si>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</si>
  <si>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</si>
  <si>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</si>
  <si>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</si>
  <si>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Использование лизинга</t>
  </si>
  <si>
    <t>Прочие привлеченные средства</t>
  </si>
  <si>
    <t>Источники финансирования (собственные средства)</t>
  </si>
  <si>
    <t>Источники финансирования (привлеченные средства)</t>
  </si>
  <si>
    <t>Амортизация основных средств</t>
  </si>
  <si>
    <t>Возврат налога на добавленную стоимость</t>
  </si>
  <si>
    <t>Прочие собственные средства</t>
  </si>
  <si>
    <t>№ п/п</t>
  </si>
  <si>
    <t>1.1.1</t>
  </si>
  <si>
    <t>1.1.2</t>
  </si>
  <si>
    <t>1.1.1.1</t>
  </si>
  <si>
    <t>1.1.1.2</t>
  </si>
  <si>
    <t>1.1.1.3</t>
  </si>
  <si>
    <t>1.1.1.4</t>
  </si>
  <si>
    <t>1.1.2.1</t>
  </si>
  <si>
    <t>1.1.2.2</t>
  </si>
  <si>
    <t>1.1.2.3</t>
  </si>
  <si>
    <t>1.1.2.4</t>
  </si>
  <si>
    <t>1.1.2.5</t>
  </si>
  <si>
    <t>1.1.2.6</t>
  </si>
  <si>
    <t>1.1.2.7</t>
  </si>
  <si>
    <t>2.1</t>
  </si>
  <si>
    <t>2.3.1</t>
  </si>
  <si>
    <t>2.3.2</t>
  </si>
  <si>
    <t>Факт</t>
  </si>
  <si>
    <t>Предложение по корректировке  утвержденного плана</t>
  </si>
  <si>
    <t>Ед. изм.</t>
  </si>
  <si>
    <t>Изменение показателей работы электросетевой компании при реализации инвестиционной программы (проекта корректировки инвестиционной программы)</t>
  </si>
  <si>
    <t>Плата за технологическое присоединение</t>
  </si>
  <si>
    <t>Параметры финансового плана РСО</t>
  </si>
  <si>
    <t>Источники финансирования инвестиционной программы</t>
  </si>
  <si>
    <t>I</t>
  </si>
  <si>
    <t>I.I</t>
  </si>
  <si>
    <t>I.II</t>
  </si>
  <si>
    <t>Объем финансирования ИПР всего (с НДС), в том числе</t>
  </si>
  <si>
    <t>1.2.1</t>
  </si>
  <si>
    <t>1.2.2</t>
  </si>
  <si>
    <t>1.2.3</t>
  </si>
  <si>
    <t>1.2.4</t>
  </si>
  <si>
    <t>Объем технологического расхода (потерь) при передаче электрической энергии (для ТСО)</t>
  </si>
  <si>
    <t>Установленный уровень потерь электрической энергии при ее передаче по сетям ТСО (для РСО сферы электроснабжения)</t>
  </si>
  <si>
    <t>Влияние мероприятий инвестиционной программы на показатели деятельности РСО</t>
  </si>
  <si>
    <t>II.</t>
  </si>
  <si>
    <t>Удельные капитальные затраты по новому строительству (без НДС)</t>
  </si>
  <si>
    <t>млн. руб./ 1 у.е.</t>
  </si>
  <si>
    <t xml:space="preserve">                         на единицу объема оборудования, участвующего в регулируемой деятельности, в у.е.</t>
  </si>
  <si>
    <t>2.1.1</t>
  </si>
  <si>
    <t>2.1.1.1</t>
  </si>
  <si>
    <t>2.1.2</t>
  </si>
  <si>
    <t>2.1.2.1</t>
  </si>
  <si>
    <t>2.1.2.2</t>
  </si>
  <si>
    <t>2.1.3</t>
  </si>
  <si>
    <t>Влияние объема капитальных вложений на индивидуальный тариф  расчетов за передачу электрической энергии с котлодержателем</t>
  </si>
  <si>
    <t>Мероприятия раздела ИПР "Новое строительство" объектов, участвующих в регулируемом виде деятельности, (за исключением мероприятий по технологическому присоединению), в том числе инвестиционные проекты, предусмотренные схемами и программами развития города Москвы и ЕЭС России</t>
  </si>
  <si>
    <t>Мероприятия нового строительства и реконструкции, выполняемые в рамках технологического присоединения</t>
  </si>
  <si>
    <t>Мероприятия, направленные на повышение энергетической эффективности, надежности и качества услуг</t>
  </si>
  <si>
    <t>Прирост полезного отпуска электрической (тепловой) энергии потребителям Москвы</t>
  </si>
  <si>
    <t>млн. кВтч (Гкал)</t>
  </si>
  <si>
    <t xml:space="preserve">       в абсолютном значении</t>
  </si>
  <si>
    <t xml:space="preserve">      в относительных единицах</t>
  </si>
  <si>
    <t>Доля работ по реконструкции, производимой в рамках мероприятий ТП, от общего объема ТП</t>
  </si>
  <si>
    <t>Удельные затраты по реконструкции (без НДС)</t>
  </si>
  <si>
    <t>млн.руб.</t>
  </si>
  <si>
    <t>2.2.</t>
  </si>
  <si>
    <t>2.3.</t>
  </si>
  <si>
    <t>2.4.</t>
  </si>
  <si>
    <t>2.2.1</t>
  </si>
  <si>
    <t>2.2.2</t>
  </si>
  <si>
    <t>2.2.2.1</t>
  </si>
  <si>
    <t>2.2.2.2</t>
  </si>
  <si>
    <t>2.2.3</t>
  </si>
  <si>
    <t>2.2.4</t>
  </si>
  <si>
    <t>2.2.4.1</t>
  </si>
  <si>
    <t>2.2.4.2</t>
  </si>
  <si>
    <t>2.2.5</t>
  </si>
  <si>
    <t>2.3.1.1.</t>
  </si>
  <si>
    <t>2.4.1</t>
  </si>
  <si>
    <t>2.4.2</t>
  </si>
  <si>
    <t>2.4.3</t>
  </si>
  <si>
    <t>2.4.4</t>
  </si>
  <si>
    <t xml:space="preserve">                  на 1 МВА (для инвестиционных проектов нового строительства питающих центров уровня напряжения 35 кВ и выше)</t>
  </si>
  <si>
    <t xml:space="preserve">                    на 1 км ЛЭП (для инвестиционных проектов нового строительства линий электропередач уровня напряжения 110 кВ и выше)</t>
  </si>
  <si>
    <t>Объем капитальных вложений, направляемых на внедрение инновационных технологий (без НДС)</t>
  </si>
  <si>
    <t>1.1.1.1.1</t>
  </si>
  <si>
    <t>1.1.1.1.2</t>
  </si>
  <si>
    <t xml:space="preserve">        юридические лица, с заявленной мощностью присоединения</t>
  </si>
  <si>
    <t>до 150 кВт</t>
  </si>
  <si>
    <t>свыше 150 кВт</t>
  </si>
  <si>
    <t>Пояснения по расчету отдельных показателей</t>
  </si>
  <si>
    <t>стр. 2.1.1.1 и 2.3.1.1</t>
  </si>
  <si>
    <t xml:space="preserve">Удельные капитальные затраты по новому строительству (без НДС) и реконструкции (без НДС) рассчитываются на 1 у.е. оборудования электрических сетей, введенного (реконструированного) в рамах мероприятий по новому строительству и реконструкции соответственно </t>
  </si>
  <si>
    <t>стр. 2.2.3</t>
  </si>
  <si>
    <t>Загрузка сетевых мощностей определяется только для центров питания уровнем напряжения 35 кВ и выше</t>
  </si>
  <si>
    <t>стр. 2.3.2</t>
  </si>
  <si>
    <t>Бухгалтерский износ электросетевого оборудования определяется в отношении электросетевого имущества, находящегося в собственности ТСО и участвующего в передаче электроэнергии потребителям (субабонентам)</t>
  </si>
  <si>
    <t>Количество присоединенных в рамках ТП потребителей</t>
  </si>
  <si>
    <t>Загрузка сетевых мощностей (в процентах от установленной мощности трансформаторов питающих центров по всем уровням напряжения за вычетом обязательного резервирования)</t>
  </si>
  <si>
    <t>Финансовые и технико-экономические показатели работы РСО, характеристики оборудования</t>
  </si>
  <si>
    <t>Мероприятия по реконструкции, модернизации, техническому перевооружению (за исключением работ, сопутствующих мероприятиям ТП)</t>
  </si>
  <si>
    <t>План</t>
  </si>
  <si>
    <t>Изменение показателей работы электросетевой компании при реализации инвестиционной программы МУП "Троицкая электросеть"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</si>
</sst>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0.000"/>
    <numFmt numFmtId="166" formatCode="#,##0.000"/>
    <numFmt numFmtId="167" formatCode="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4"/>
    </xf>
    <xf numFmtId="0" fontId="0" fillId="0" borderId="1" xfId="0" applyBorder="1" applyAlignment="1">
      <alignment horizontal="left" indent="4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Border="1"/>
    <xf numFmtId="0" fontId="7" fillId="3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6" xfId="0" applyBorder="1"/>
    <xf numFmtId="49" fontId="0" fillId="0" borderId="5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 wrapText="1"/>
    </xf>
    <xf numFmtId="0" fontId="9" fillId="4" borderId="5" xfId="0" applyFont="1" applyFill="1" applyBorder="1" applyAlignment="1">
      <alignment horizontal="center" vertical="center"/>
    </xf>
    <xf numFmtId="0" fontId="0" fillId="4" borderId="0" xfId="0" applyFill="1"/>
    <xf numFmtId="4" fontId="0" fillId="0" borderId="1" xfId="0" applyNumberFormat="1" applyBorder="1"/>
    <xf numFmtId="0" fontId="0" fillId="0" borderId="1" xfId="0" applyBorder="1" applyAlignment="1">
      <alignment horizontal="left" indent="6"/>
    </xf>
    <xf numFmtId="4" fontId="0" fillId="0" borderId="6" xfId="0" applyNumberFormat="1" applyBorder="1"/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4" fontId="0" fillId="0" borderId="0" xfId="0" applyNumberFormat="1" applyFill="1" applyBorder="1"/>
    <xf numFmtId="4" fontId="0" fillId="0" borderId="1" xfId="1" applyNumberFormat="1" applyFont="1" applyBorder="1"/>
    <xf numFmtId="4" fontId="0" fillId="0" borderId="1" xfId="0" applyNumberFormat="1" applyFill="1" applyBorder="1"/>
    <xf numFmtId="4" fontId="0" fillId="0" borderId="6" xfId="0" applyNumberFormat="1" applyFill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indent="3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65" fontId="0" fillId="0" borderId="1" xfId="0" applyNumberFormat="1" applyBorder="1"/>
    <xf numFmtId="166" fontId="0" fillId="0" borderId="1" xfId="0" applyNumberFormat="1" applyBorder="1"/>
    <xf numFmtId="3" fontId="0" fillId="0" borderId="1" xfId="0" applyNumberFormat="1" applyBorder="1"/>
    <xf numFmtId="165" fontId="0" fillId="0" borderId="0" xfId="0" applyNumberFormat="1"/>
    <xf numFmtId="167" fontId="0" fillId="0" borderId="1" xfId="0" applyNumberFormat="1" applyBorder="1"/>
    <xf numFmtId="0" fontId="5" fillId="0" borderId="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9"/>
  <sheetViews>
    <sheetView showGridLines="0" tabSelected="1" view="pageBreakPreview" topLeftCell="A3" zoomScale="85" zoomScaleNormal="90" zoomScaleSheetLayoutView="85" workbookViewId="0">
      <pane xSplit="3" ySplit="7" topLeftCell="D10" activePane="bottomRight" state="frozen"/>
      <selection activeCell="A3" sqref="A3"/>
      <selection pane="topRight" activeCell="E3" sqref="E3"/>
      <selection pane="bottomLeft" activeCell="A9" sqref="A9"/>
      <selection pane="bottomRight" activeCell="A65" sqref="A65:B69"/>
    </sheetView>
  </sheetViews>
  <sheetFormatPr defaultRowHeight="14.4" x14ac:dyDescent="0.3"/>
  <cols>
    <col min="1" max="1" width="10.109375" bestFit="1" customWidth="1"/>
    <col min="2" max="2" width="100.44140625" customWidth="1"/>
    <col min="3" max="6" width="10.5546875" customWidth="1"/>
    <col min="7" max="7" width="13.44140625" customWidth="1"/>
    <col min="8" max="8" width="14.6640625" customWidth="1"/>
    <col min="9" max="9" width="13.44140625" customWidth="1"/>
    <col min="10" max="10" width="14.33203125" customWidth="1"/>
    <col min="11" max="11" width="13.44140625" customWidth="1"/>
    <col min="12" max="12" width="14.88671875" customWidth="1"/>
    <col min="13" max="13" width="13.44140625" customWidth="1"/>
    <col min="14" max="16" width="14.33203125" customWidth="1"/>
    <col min="17" max="17" width="13.44140625" customWidth="1"/>
    <col min="18" max="18" width="14.88671875" customWidth="1"/>
  </cols>
  <sheetData>
    <row r="2" spans="1:19" ht="27.75" customHeight="1" x14ac:dyDescent="0.3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9" ht="33.75" customHeight="1" x14ac:dyDescent="0.3">
      <c r="A3" s="54" t="s">
        <v>127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9" ht="15" thickBot="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9" ht="31.5" customHeight="1" x14ac:dyDescent="0.3">
      <c r="A5" s="55" t="s">
        <v>34</v>
      </c>
      <c r="B5" s="57" t="s">
        <v>10</v>
      </c>
      <c r="C5" s="59" t="s">
        <v>53</v>
      </c>
      <c r="D5" s="59" t="s">
        <v>2</v>
      </c>
      <c r="E5" s="59"/>
      <c r="F5" s="59"/>
      <c r="G5" s="59" t="s">
        <v>3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61"/>
    </row>
    <row r="6" spans="1:19" x14ac:dyDescent="0.3">
      <c r="A6" s="56"/>
      <c r="B6" s="58"/>
      <c r="C6" s="60"/>
      <c r="D6" s="20">
        <v>2018</v>
      </c>
      <c r="E6" s="20">
        <v>2019</v>
      </c>
      <c r="F6" s="20">
        <v>2020</v>
      </c>
      <c r="G6" s="58">
        <v>2021</v>
      </c>
      <c r="H6" s="58"/>
      <c r="I6" s="58">
        <v>2022</v>
      </c>
      <c r="J6" s="58"/>
      <c r="K6" s="58">
        <v>2023</v>
      </c>
      <c r="L6" s="58"/>
      <c r="M6" s="58">
        <v>2024</v>
      </c>
      <c r="N6" s="58"/>
      <c r="O6" s="62">
        <v>2025</v>
      </c>
      <c r="P6" s="63"/>
      <c r="Q6" s="58">
        <v>2026</v>
      </c>
      <c r="R6" s="66"/>
    </row>
    <row r="7" spans="1:19" ht="69" x14ac:dyDescent="0.3">
      <c r="A7" s="56"/>
      <c r="B7" s="58"/>
      <c r="C7" s="60"/>
      <c r="D7" s="2" t="s">
        <v>51</v>
      </c>
      <c r="E7" s="2" t="s">
        <v>51</v>
      </c>
      <c r="F7" s="2" t="s">
        <v>51</v>
      </c>
      <c r="G7" s="3" t="s">
        <v>126</v>
      </c>
      <c r="H7" s="3" t="s">
        <v>52</v>
      </c>
      <c r="I7" s="3" t="s">
        <v>126</v>
      </c>
      <c r="J7" s="3" t="s">
        <v>52</v>
      </c>
      <c r="K7" s="3" t="s">
        <v>126</v>
      </c>
      <c r="L7" s="3" t="s">
        <v>52</v>
      </c>
      <c r="M7" s="3" t="s">
        <v>126</v>
      </c>
      <c r="N7" s="3" t="s">
        <v>52</v>
      </c>
      <c r="O7" s="3" t="s">
        <v>126</v>
      </c>
      <c r="P7" s="3" t="s">
        <v>52</v>
      </c>
      <c r="Q7" s="3" t="s">
        <v>126</v>
      </c>
      <c r="R7" s="14" t="s">
        <v>52</v>
      </c>
    </row>
    <row r="8" spans="1:19" ht="21" customHeight="1" x14ac:dyDescent="0.3">
      <c r="A8" s="24" t="s">
        <v>58</v>
      </c>
      <c r="B8" s="67" t="s">
        <v>56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8"/>
    </row>
    <row r="9" spans="1:19" ht="21" customHeight="1" x14ac:dyDescent="0.3">
      <c r="A9" s="15" t="s">
        <v>59</v>
      </c>
      <c r="B9" s="69" t="s">
        <v>57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spans="1:19" x14ac:dyDescent="0.3">
      <c r="A10" s="16" t="s">
        <v>20</v>
      </c>
      <c r="B10" s="4" t="s">
        <v>61</v>
      </c>
      <c r="C10" s="5" t="s">
        <v>19</v>
      </c>
      <c r="D10" s="49">
        <v>13.071999999999999</v>
      </c>
      <c r="E10" s="49">
        <v>3.9590000000000001</v>
      </c>
      <c r="F10" s="49">
        <v>6.6440000000000001</v>
      </c>
      <c r="G10" s="49">
        <f>G11</f>
        <v>19.161999999999999</v>
      </c>
      <c r="H10" s="49">
        <f t="shared" ref="H10:N10" si="0">SUM(H11,H18)</f>
        <v>0</v>
      </c>
      <c r="I10" s="49">
        <f>I11</f>
        <v>27.863</v>
      </c>
      <c r="J10" s="49">
        <f t="shared" si="0"/>
        <v>0</v>
      </c>
      <c r="K10" s="49">
        <f>K11</f>
        <v>9.2680000000000007</v>
      </c>
      <c r="L10" s="49">
        <f t="shared" si="0"/>
        <v>0</v>
      </c>
      <c r="M10" s="49">
        <f>M11</f>
        <v>12.814</v>
      </c>
      <c r="N10" s="26">
        <f t="shared" si="0"/>
        <v>0</v>
      </c>
      <c r="O10" s="26">
        <f t="shared" ref="O10" si="1">SUM(O11,O18)</f>
        <v>0</v>
      </c>
      <c r="P10" s="26">
        <f t="shared" ref="P10" si="2">SUM(P11,P18)</f>
        <v>0</v>
      </c>
      <c r="Q10" s="26">
        <f t="shared" ref="Q10" si="3">SUM(Q11,Q18)</f>
        <v>0</v>
      </c>
      <c r="R10" s="26">
        <f t="shared" ref="R10" si="4">SUM(R11,R18)</f>
        <v>0</v>
      </c>
      <c r="S10" s="52"/>
    </row>
    <row r="11" spans="1:19" x14ac:dyDescent="0.3">
      <c r="A11" s="16" t="s">
        <v>35</v>
      </c>
      <c r="B11" s="6" t="s">
        <v>29</v>
      </c>
      <c r="C11" s="5" t="s">
        <v>19</v>
      </c>
      <c r="D11" s="49">
        <f>SUM(D12,D15,D16,D17)</f>
        <v>13.072000000000001</v>
      </c>
      <c r="E11" s="49">
        <f t="shared" ref="E11:N11" si="5">SUM(E12,E15,E16,E17)</f>
        <v>3.9589999999999996</v>
      </c>
      <c r="F11" s="49">
        <f t="shared" si="5"/>
        <v>6.6440000000000001</v>
      </c>
      <c r="G11" s="49">
        <f>G12+G15+G16</f>
        <v>19.161999999999999</v>
      </c>
      <c r="H11" s="49">
        <f t="shared" si="5"/>
        <v>0</v>
      </c>
      <c r="I11" s="49">
        <f>I12+I15+I16</f>
        <v>27.863</v>
      </c>
      <c r="J11" s="49">
        <f t="shared" si="5"/>
        <v>0</v>
      </c>
      <c r="K11" s="49">
        <f>K15+K16</f>
        <v>9.2680000000000007</v>
      </c>
      <c r="L11" s="49">
        <f t="shared" si="5"/>
        <v>0</v>
      </c>
      <c r="M11" s="49">
        <f>M15+M16</f>
        <v>12.814</v>
      </c>
      <c r="N11" s="26">
        <f t="shared" si="5"/>
        <v>0</v>
      </c>
      <c r="O11" s="26">
        <f t="shared" ref="O11" si="6">SUM(O12,O15,O16,O17)</f>
        <v>0</v>
      </c>
      <c r="P11" s="26">
        <f t="shared" ref="P11" si="7">SUM(P12,P15,P16,P17)</f>
        <v>0</v>
      </c>
      <c r="Q11" s="26">
        <f t="shared" ref="Q11" si="8">SUM(Q12,Q15,Q16,Q17)</f>
        <v>0</v>
      </c>
      <c r="R11" s="26">
        <f t="shared" ref="R11" si="9">SUM(R12,R15,R16,R17)</f>
        <v>0</v>
      </c>
      <c r="S11" s="52"/>
    </row>
    <row r="12" spans="1:19" x14ac:dyDescent="0.3">
      <c r="A12" s="16" t="s">
        <v>37</v>
      </c>
      <c r="B12" s="7" t="s">
        <v>21</v>
      </c>
      <c r="C12" s="5" t="s">
        <v>19</v>
      </c>
      <c r="D12" s="49">
        <f>D13</f>
        <v>2.2919999999999998</v>
      </c>
      <c r="E12" s="49">
        <f t="shared" ref="E12:N17" si="10">E13</f>
        <v>0</v>
      </c>
      <c r="F12" s="49">
        <f t="shared" si="10"/>
        <v>0</v>
      </c>
      <c r="G12" s="49">
        <f>G13</f>
        <v>7.101</v>
      </c>
      <c r="H12" s="49">
        <f t="shared" si="10"/>
        <v>0</v>
      </c>
      <c r="I12" s="49">
        <f>I13</f>
        <v>21.21</v>
      </c>
      <c r="J12" s="49">
        <f t="shared" si="10"/>
        <v>0</v>
      </c>
      <c r="K12" s="49">
        <f t="shared" si="10"/>
        <v>0</v>
      </c>
      <c r="L12" s="49">
        <f t="shared" si="10"/>
        <v>0</v>
      </c>
      <c r="M12" s="50">
        <f t="shared" si="10"/>
        <v>0</v>
      </c>
      <c r="N12" s="26">
        <f t="shared" si="10"/>
        <v>0</v>
      </c>
      <c r="O12" s="26">
        <f t="shared" ref="O12:O16" si="11">O13</f>
        <v>0</v>
      </c>
      <c r="P12" s="26">
        <f t="shared" ref="P12:P16" si="12">P13</f>
        <v>0</v>
      </c>
      <c r="Q12" s="26">
        <f t="shared" ref="Q12:Q16" si="13">Q13</f>
        <v>0</v>
      </c>
      <c r="R12" s="26">
        <f t="shared" ref="R12:R16" si="14">R13</f>
        <v>0</v>
      </c>
    </row>
    <row r="13" spans="1:19" x14ac:dyDescent="0.3">
      <c r="A13" s="16" t="s">
        <v>110</v>
      </c>
      <c r="B13" s="27" t="s">
        <v>55</v>
      </c>
      <c r="C13" s="5" t="s">
        <v>19</v>
      </c>
      <c r="D13" s="49">
        <v>2.2919999999999998</v>
      </c>
      <c r="E13" s="49">
        <f t="shared" si="10"/>
        <v>0</v>
      </c>
      <c r="F13" s="49">
        <f t="shared" si="10"/>
        <v>0</v>
      </c>
      <c r="G13" s="49">
        <v>7.101</v>
      </c>
      <c r="H13" s="49">
        <f t="shared" si="10"/>
        <v>0</v>
      </c>
      <c r="I13" s="49">
        <v>21.21</v>
      </c>
      <c r="J13" s="49">
        <f t="shared" si="10"/>
        <v>0</v>
      </c>
      <c r="K13" s="49">
        <f t="shared" si="10"/>
        <v>0</v>
      </c>
      <c r="L13" s="49">
        <f t="shared" si="10"/>
        <v>0</v>
      </c>
      <c r="M13" s="50">
        <f t="shared" si="10"/>
        <v>0</v>
      </c>
      <c r="N13" s="26">
        <f t="shared" si="10"/>
        <v>0</v>
      </c>
      <c r="O13" s="26">
        <f t="shared" si="11"/>
        <v>0</v>
      </c>
      <c r="P13" s="26">
        <f t="shared" si="12"/>
        <v>0</v>
      </c>
      <c r="Q13" s="26">
        <f t="shared" si="13"/>
        <v>0</v>
      </c>
      <c r="R13" s="26">
        <f t="shared" si="14"/>
        <v>0</v>
      </c>
      <c r="S13" s="52"/>
    </row>
    <row r="14" spans="1:19" x14ac:dyDescent="0.3">
      <c r="A14" s="18" t="s">
        <v>111</v>
      </c>
      <c r="B14" s="27" t="s">
        <v>33</v>
      </c>
      <c r="C14" s="5" t="s">
        <v>19</v>
      </c>
      <c r="D14" s="49">
        <v>0</v>
      </c>
      <c r="E14" s="49">
        <v>0</v>
      </c>
      <c r="F14" s="49">
        <v>0</v>
      </c>
      <c r="G14" s="49">
        <v>0</v>
      </c>
      <c r="H14" s="49">
        <f t="shared" si="10"/>
        <v>0</v>
      </c>
      <c r="I14" s="49">
        <v>0</v>
      </c>
      <c r="J14" s="49">
        <f t="shared" si="10"/>
        <v>0</v>
      </c>
      <c r="K14" s="49">
        <v>0</v>
      </c>
      <c r="L14" s="49">
        <f t="shared" si="10"/>
        <v>0</v>
      </c>
      <c r="M14" s="50">
        <v>0</v>
      </c>
      <c r="N14" s="26">
        <f t="shared" si="10"/>
        <v>0</v>
      </c>
      <c r="O14" s="26">
        <f t="shared" si="11"/>
        <v>0</v>
      </c>
      <c r="P14" s="26">
        <f t="shared" si="12"/>
        <v>0</v>
      </c>
      <c r="Q14" s="26">
        <f t="shared" si="13"/>
        <v>0</v>
      </c>
      <c r="R14" s="26">
        <f t="shared" si="14"/>
        <v>0</v>
      </c>
    </row>
    <row r="15" spans="1:19" x14ac:dyDescent="0.3">
      <c r="A15" s="16" t="s">
        <v>38</v>
      </c>
      <c r="B15" s="8" t="s">
        <v>31</v>
      </c>
      <c r="C15" s="5" t="s">
        <v>19</v>
      </c>
      <c r="D15" s="49">
        <v>8.7940000000000005</v>
      </c>
      <c r="E15" s="49">
        <v>3.3</v>
      </c>
      <c r="F15" s="49">
        <v>6.19</v>
      </c>
      <c r="G15" s="49">
        <v>8.8670000000000009</v>
      </c>
      <c r="H15" s="49">
        <f t="shared" si="10"/>
        <v>0</v>
      </c>
      <c r="I15" s="49">
        <v>2.0089999999999999</v>
      </c>
      <c r="J15" s="49">
        <f t="shared" si="10"/>
        <v>0</v>
      </c>
      <c r="K15" s="49">
        <v>7.7229999999999999</v>
      </c>
      <c r="L15" s="49">
        <f t="shared" si="10"/>
        <v>0</v>
      </c>
      <c r="M15" s="50">
        <v>10.602</v>
      </c>
      <c r="N15" s="26">
        <f t="shared" si="10"/>
        <v>0</v>
      </c>
      <c r="O15" s="26">
        <f t="shared" si="11"/>
        <v>0</v>
      </c>
      <c r="P15" s="26">
        <f t="shared" si="12"/>
        <v>0</v>
      </c>
      <c r="Q15" s="26">
        <f t="shared" si="13"/>
        <v>0</v>
      </c>
      <c r="R15" s="26">
        <f t="shared" si="14"/>
        <v>0</v>
      </c>
      <c r="S15" s="52"/>
    </row>
    <row r="16" spans="1:19" x14ac:dyDescent="0.3">
      <c r="A16" s="16" t="s">
        <v>39</v>
      </c>
      <c r="B16" s="8" t="s">
        <v>32</v>
      </c>
      <c r="C16" s="5" t="s">
        <v>19</v>
      </c>
      <c r="D16" s="49">
        <v>1.986</v>
      </c>
      <c r="E16" s="49">
        <v>0.65900000000000003</v>
      </c>
      <c r="F16" s="49">
        <v>0.45400000000000001</v>
      </c>
      <c r="G16" s="49">
        <v>3.194</v>
      </c>
      <c r="H16" s="49">
        <f t="shared" si="10"/>
        <v>0</v>
      </c>
      <c r="I16" s="49">
        <v>4.6440000000000001</v>
      </c>
      <c r="J16" s="49">
        <f t="shared" si="10"/>
        <v>0</v>
      </c>
      <c r="K16" s="49">
        <v>1.5449999999999999</v>
      </c>
      <c r="L16" s="49">
        <f t="shared" si="10"/>
        <v>0</v>
      </c>
      <c r="M16" s="50">
        <v>2.2120000000000002</v>
      </c>
      <c r="N16" s="26">
        <f t="shared" si="10"/>
        <v>0</v>
      </c>
      <c r="O16" s="26">
        <f t="shared" si="11"/>
        <v>0</v>
      </c>
      <c r="P16" s="26">
        <f t="shared" si="12"/>
        <v>0</v>
      </c>
      <c r="Q16" s="26">
        <f t="shared" si="13"/>
        <v>0</v>
      </c>
      <c r="R16" s="26">
        <f t="shared" si="14"/>
        <v>0</v>
      </c>
      <c r="S16" s="52"/>
    </row>
    <row r="17" spans="1:18" x14ac:dyDescent="0.3">
      <c r="A17" s="16" t="s">
        <v>40</v>
      </c>
      <c r="B17" s="8" t="s">
        <v>33</v>
      </c>
      <c r="C17" s="5" t="s">
        <v>19</v>
      </c>
      <c r="D17" s="49">
        <v>0</v>
      </c>
      <c r="E17" s="49">
        <v>0</v>
      </c>
      <c r="F17" s="49">
        <v>0</v>
      </c>
      <c r="G17" s="49">
        <v>0</v>
      </c>
      <c r="H17" s="49">
        <f t="shared" si="10"/>
        <v>0</v>
      </c>
      <c r="I17" s="49">
        <v>0</v>
      </c>
      <c r="J17" s="49">
        <f t="shared" si="10"/>
        <v>0</v>
      </c>
      <c r="K17" s="49">
        <v>0</v>
      </c>
      <c r="L17" s="49">
        <v>0</v>
      </c>
      <c r="M17" s="50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</row>
    <row r="18" spans="1:18" x14ac:dyDescent="0.3">
      <c r="A18" s="16" t="s">
        <v>36</v>
      </c>
      <c r="B18" s="9" t="s">
        <v>30</v>
      </c>
      <c r="C18" s="5" t="s">
        <v>19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50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8" hidden="1" x14ac:dyDescent="0.3">
      <c r="A19" s="16" t="s">
        <v>41</v>
      </c>
      <c r="B19" s="8" t="s">
        <v>22</v>
      </c>
      <c r="C19" s="5" t="s">
        <v>19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hidden="1" x14ac:dyDescent="0.3">
      <c r="A20" s="16" t="s">
        <v>42</v>
      </c>
      <c r="B20" s="8" t="s">
        <v>23</v>
      </c>
      <c r="C20" s="5" t="s">
        <v>19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hidden="1" x14ac:dyDescent="0.3">
      <c r="A21" s="16" t="s">
        <v>43</v>
      </c>
      <c r="B21" s="7" t="s">
        <v>24</v>
      </c>
      <c r="C21" s="5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idden="1" x14ac:dyDescent="0.3">
      <c r="A22" s="16" t="s">
        <v>44</v>
      </c>
      <c r="B22" s="8" t="s">
        <v>25</v>
      </c>
      <c r="C22" s="5" t="s">
        <v>19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idden="1" x14ac:dyDescent="0.3">
      <c r="A23" s="16" t="s">
        <v>45</v>
      </c>
      <c r="B23" s="8" t="s">
        <v>26</v>
      </c>
      <c r="C23" s="5" t="s">
        <v>19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hidden="1" x14ac:dyDescent="0.3">
      <c r="A24" s="16" t="s">
        <v>46</v>
      </c>
      <c r="B24" s="8" t="s">
        <v>27</v>
      </c>
      <c r="C24" s="5" t="s">
        <v>19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hidden="1" x14ac:dyDescent="0.3">
      <c r="A25" s="16" t="s">
        <v>47</v>
      </c>
      <c r="B25" s="8" t="s">
        <v>28</v>
      </c>
      <c r="C25" s="5" t="s">
        <v>19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20.25" customHeight="1" x14ac:dyDescent="0.3">
      <c r="A26" s="15" t="s">
        <v>60</v>
      </c>
      <c r="B26" s="64" t="s">
        <v>124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spans="1:18" x14ac:dyDescent="0.3">
      <c r="A27" s="16" t="s">
        <v>62</v>
      </c>
      <c r="B27" s="4" t="s">
        <v>4</v>
      </c>
      <c r="C27" s="5" t="s">
        <v>15</v>
      </c>
      <c r="D27" s="50">
        <v>102.30500000000001</v>
      </c>
      <c r="E27" s="50">
        <v>110.616</v>
      </c>
      <c r="F27" s="50">
        <v>114.696</v>
      </c>
      <c r="G27" s="50">
        <v>108.3265</v>
      </c>
      <c r="H27" s="49">
        <v>0</v>
      </c>
      <c r="I27" s="50">
        <v>117.14700000000001</v>
      </c>
      <c r="J27" s="49">
        <v>0</v>
      </c>
      <c r="K27" s="50">
        <v>118.5252</v>
      </c>
      <c r="L27" s="49">
        <v>0</v>
      </c>
      <c r="M27" s="26">
        <v>10.3628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</row>
    <row r="28" spans="1:18" x14ac:dyDescent="0.3">
      <c r="A28" s="16" t="s">
        <v>63</v>
      </c>
      <c r="B28" s="4" t="s">
        <v>6</v>
      </c>
      <c r="C28" s="5" t="s">
        <v>5</v>
      </c>
      <c r="D28" s="50">
        <v>17.797000000000001</v>
      </c>
      <c r="E28" s="50">
        <v>16.442</v>
      </c>
      <c r="F28" s="50">
        <v>16.611999999999998</v>
      </c>
      <c r="G28" s="50">
        <v>16.648700000000002</v>
      </c>
      <c r="H28" s="49">
        <v>0</v>
      </c>
      <c r="I28" s="50">
        <v>18.153600000000001</v>
      </c>
      <c r="J28" s="49">
        <v>0</v>
      </c>
      <c r="K28" s="50">
        <v>18.5763</v>
      </c>
      <c r="L28" s="49">
        <v>0</v>
      </c>
      <c r="M28" s="26">
        <v>18.977599999999999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</row>
    <row r="29" spans="1:18" x14ac:dyDescent="0.3">
      <c r="A29" s="16" t="s">
        <v>64</v>
      </c>
      <c r="B29" s="21" t="s">
        <v>67</v>
      </c>
      <c r="C29" s="11" t="s">
        <v>9</v>
      </c>
      <c r="D29" s="26">
        <v>6.88</v>
      </c>
      <c r="E29" s="26">
        <v>6.88</v>
      </c>
      <c r="F29" s="26">
        <v>8.1199999999999992</v>
      </c>
      <c r="G29" s="26">
        <v>8.1199999999999992</v>
      </c>
      <c r="H29" s="49">
        <v>0</v>
      </c>
      <c r="I29" s="26">
        <v>8.1199999999999992</v>
      </c>
      <c r="J29" s="49">
        <v>0</v>
      </c>
      <c r="K29" s="26">
        <v>8.1199999999999992</v>
      </c>
      <c r="L29" s="49">
        <v>0</v>
      </c>
      <c r="M29" s="26">
        <v>8.1199999999999992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</row>
    <row r="30" spans="1:18" x14ac:dyDescent="0.3">
      <c r="A30" s="16" t="s">
        <v>65</v>
      </c>
      <c r="B30" s="4" t="s">
        <v>0</v>
      </c>
      <c r="C30" s="5" t="s">
        <v>11</v>
      </c>
      <c r="D30" s="5">
        <v>1.07</v>
      </c>
      <c r="E30" s="5">
        <v>1.74</v>
      </c>
      <c r="F30" s="5">
        <v>1.5</v>
      </c>
      <c r="G30" s="5">
        <v>1.5</v>
      </c>
      <c r="H30" s="5" t="s">
        <v>11</v>
      </c>
      <c r="I30" s="5">
        <v>1.5</v>
      </c>
      <c r="J30" s="5" t="s">
        <v>11</v>
      </c>
      <c r="K30" s="5">
        <v>1.5</v>
      </c>
      <c r="L30" s="5" t="s">
        <v>11</v>
      </c>
      <c r="M30" s="5">
        <v>1.5</v>
      </c>
      <c r="N30" s="5" t="s">
        <v>11</v>
      </c>
      <c r="O30" s="5" t="s">
        <v>11</v>
      </c>
      <c r="P30" s="5" t="s">
        <v>11</v>
      </c>
      <c r="Q30" s="5" t="s">
        <v>11</v>
      </c>
      <c r="R30" s="5" t="s">
        <v>11</v>
      </c>
    </row>
    <row r="31" spans="1:18" s="25" customFormat="1" ht="21" customHeight="1" x14ac:dyDescent="0.3">
      <c r="A31" s="24" t="s">
        <v>69</v>
      </c>
      <c r="B31" s="67" t="s">
        <v>68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8"/>
    </row>
    <row r="32" spans="1:18" ht="20.25" customHeight="1" x14ac:dyDescent="0.3">
      <c r="A32" s="15" t="s">
        <v>48</v>
      </c>
      <c r="B32" s="69" t="s">
        <v>80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</row>
    <row r="33" spans="1:21" x14ac:dyDescent="0.3">
      <c r="A33" s="16" t="s">
        <v>73</v>
      </c>
      <c r="B33" s="4" t="s">
        <v>70</v>
      </c>
      <c r="C33" s="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21" ht="28.8" x14ac:dyDescent="0.3">
      <c r="A34" s="16" t="s">
        <v>74</v>
      </c>
      <c r="B34" s="4" t="s">
        <v>72</v>
      </c>
      <c r="C34" s="43" t="s">
        <v>71</v>
      </c>
      <c r="D34" s="50">
        <v>1E-3</v>
      </c>
      <c r="E34" s="53">
        <v>3.3999999999999998E-3</v>
      </c>
      <c r="F34" s="53">
        <v>2.0000000000000001E-4</v>
      </c>
      <c r="G34" s="53">
        <v>2.5000000000000001E-3</v>
      </c>
      <c r="H34" s="26"/>
      <c r="I34" s="53">
        <v>7.4999999999999997E-3</v>
      </c>
      <c r="J34" s="26"/>
      <c r="K34" s="26">
        <v>0</v>
      </c>
      <c r="L34" s="26"/>
      <c r="M34" s="26">
        <v>0</v>
      </c>
      <c r="N34" s="26"/>
      <c r="O34" s="26"/>
      <c r="P34" s="26"/>
      <c r="Q34" s="26"/>
      <c r="R34" s="26"/>
    </row>
    <row r="35" spans="1:21" x14ac:dyDescent="0.3">
      <c r="A35" s="16" t="s">
        <v>75</v>
      </c>
      <c r="B35" s="4" t="s">
        <v>16</v>
      </c>
      <c r="C35" s="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8"/>
    </row>
    <row r="36" spans="1:21" ht="28.8" x14ac:dyDescent="0.3">
      <c r="A36" s="16" t="s">
        <v>76</v>
      </c>
      <c r="B36" s="23" t="s">
        <v>108</v>
      </c>
      <c r="C36" s="10" t="s">
        <v>9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8"/>
      <c r="U36" s="31"/>
    </row>
    <row r="37" spans="1:21" ht="28.8" x14ac:dyDescent="0.3">
      <c r="A37" s="16" t="s">
        <v>77</v>
      </c>
      <c r="B37" s="23" t="s">
        <v>107</v>
      </c>
      <c r="C37" s="10" t="s">
        <v>9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8"/>
    </row>
    <row r="38" spans="1:21" x14ac:dyDescent="0.3">
      <c r="A38" s="16" t="s">
        <v>78</v>
      </c>
      <c r="B38" s="22" t="s">
        <v>79</v>
      </c>
      <c r="C38" s="5" t="s">
        <v>9</v>
      </c>
      <c r="D38" s="26">
        <v>8</v>
      </c>
      <c r="E38" s="26">
        <v>3</v>
      </c>
      <c r="F38" s="26">
        <v>4.75</v>
      </c>
      <c r="G38" s="26">
        <v>5</v>
      </c>
      <c r="H38" s="26"/>
      <c r="I38" s="26">
        <v>5.5</v>
      </c>
      <c r="J38" s="26"/>
      <c r="K38" s="26">
        <v>5</v>
      </c>
      <c r="L38" s="26"/>
      <c r="M38" s="26">
        <v>5</v>
      </c>
      <c r="N38" s="26"/>
      <c r="O38" s="26"/>
      <c r="P38" s="26"/>
      <c r="Q38" s="26"/>
      <c r="R38" s="28"/>
    </row>
    <row r="39" spans="1:21" ht="20.25" customHeight="1" x14ac:dyDescent="0.3">
      <c r="A39" s="15" t="s">
        <v>90</v>
      </c>
      <c r="B39" s="64" t="s">
        <v>81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5"/>
    </row>
    <row r="40" spans="1:21" x14ac:dyDescent="0.3">
      <c r="A40" s="16" t="s">
        <v>93</v>
      </c>
      <c r="B40" s="12" t="s">
        <v>1</v>
      </c>
      <c r="C40" s="5" t="s">
        <v>17</v>
      </c>
      <c r="D40" s="51">
        <v>359</v>
      </c>
      <c r="E40" s="26">
        <v>270</v>
      </c>
      <c r="F40" s="26">
        <v>187</v>
      </c>
      <c r="G40" s="26">
        <v>187</v>
      </c>
      <c r="H40" s="26"/>
      <c r="I40" s="26">
        <v>187</v>
      </c>
      <c r="J40" s="26"/>
      <c r="K40" s="26">
        <v>187</v>
      </c>
      <c r="L40" s="26"/>
      <c r="M40" s="26">
        <v>187</v>
      </c>
      <c r="N40" s="26"/>
      <c r="O40" s="26"/>
      <c r="P40" s="26"/>
      <c r="Q40" s="26"/>
      <c r="R40" s="28"/>
    </row>
    <row r="41" spans="1:21" x14ac:dyDescent="0.3">
      <c r="A41" s="16"/>
      <c r="B41" s="44" t="s">
        <v>112</v>
      </c>
      <c r="C41" s="37" t="s">
        <v>17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8"/>
    </row>
    <row r="42" spans="1:21" x14ac:dyDescent="0.3">
      <c r="A42" s="16"/>
      <c r="B42" s="45" t="s">
        <v>113</v>
      </c>
      <c r="C42" s="37" t="s">
        <v>17</v>
      </c>
      <c r="D42" s="26">
        <v>207</v>
      </c>
      <c r="E42" s="26">
        <v>187</v>
      </c>
      <c r="F42" s="26">
        <v>151</v>
      </c>
      <c r="G42" s="26">
        <v>151</v>
      </c>
      <c r="H42" s="26"/>
      <c r="I42" s="26">
        <v>151</v>
      </c>
      <c r="J42" s="26"/>
      <c r="K42" s="26">
        <v>151</v>
      </c>
      <c r="L42" s="26"/>
      <c r="M42" s="26">
        <v>151</v>
      </c>
      <c r="N42" s="26"/>
      <c r="O42" s="26"/>
      <c r="P42" s="26"/>
      <c r="Q42" s="26"/>
      <c r="R42" s="28"/>
    </row>
    <row r="43" spans="1:21" x14ac:dyDescent="0.3">
      <c r="A43" s="16"/>
      <c r="B43" s="45" t="s">
        <v>114</v>
      </c>
      <c r="C43" s="37" t="s">
        <v>17</v>
      </c>
      <c r="D43" s="26">
        <v>325</v>
      </c>
      <c r="E43" s="26">
        <v>352</v>
      </c>
      <c r="F43" s="26">
        <v>309</v>
      </c>
      <c r="G43" s="26">
        <v>309</v>
      </c>
      <c r="H43" s="26"/>
      <c r="I43" s="26">
        <v>309</v>
      </c>
      <c r="J43" s="26"/>
      <c r="K43" s="26">
        <v>309</v>
      </c>
      <c r="L43" s="26"/>
      <c r="M43" s="26">
        <v>309</v>
      </c>
      <c r="N43" s="26"/>
      <c r="O43" s="26"/>
      <c r="P43" s="26"/>
      <c r="Q43" s="26"/>
      <c r="R43" s="28"/>
    </row>
    <row r="44" spans="1:21" x14ac:dyDescent="0.3">
      <c r="A44" s="16"/>
      <c r="B44" s="46" t="s">
        <v>8</v>
      </c>
      <c r="C44" s="37" t="s">
        <v>17</v>
      </c>
      <c r="D44" s="26">
        <v>160</v>
      </c>
      <c r="E44" s="26">
        <v>152</v>
      </c>
      <c r="F44" s="26">
        <v>144</v>
      </c>
      <c r="G44" s="26">
        <v>144</v>
      </c>
      <c r="H44" s="26"/>
      <c r="I44" s="26">
        <v>144</v>
      </c>
      <c r="J44" s="26"/>
      <c r="K44" s="26">
        <v>144</v>
      </c>
      <c r="L44" s="26"/>
      <c r="M44" s="26">
        <v>144</v>
      </c>
      <c r="N44" s="26"/>
      <c r="O44" s="26"/>
      <c r="P44" s="26"/>
      <c r="Q44" s="26"/>
      <c r="R44" s="28"/>
    </row>
    <row r="45" spans="1:21" x14ac:dyDescent="0.3">
      <c r="A45" s="16" t="s">
        <v>94</v>
      </c>
      <c r="B45" s="44" t="s">
        <v>122</v>
      </c>
      <c r="C45" s="38" t="s">
        <v>7</v>
      </c>
      <c r="D45" s="26">
        <v>65</v>
      </c>
      <c r="E45" s="26">
        <v>55</v>
      </c>
      <c r="F45" s="26">
        <v>91</v>
      </c>
      <c r="G45" s="26">
        <v>91</v>
      </c>
      <c r="H45" s="26"/>
      <c r="I45" s="26">
        <v>91</v>
      </c>
      <c r="J45" s="26"/>
      <c r="K45" s="26">
        <v>91</v>
      </c>
      <c r="L45" s="26"/>
      <c r="M45" s="26">
        <v>91</v>
      </c>
      <c r="N45" s="26"/>
      <c r="O45" s="26"/>
      <c r="P45" s="26"/>
      <c r="Q45" s="26"/>
      <c r="R45" s="28"/>
    </row>
    <row r="46" spans="1:21" x14ac:dyDescent="0.3">
      <c r="A46" s="16" t="s">
        <v>95</v>
      </c>
      <c r="B46" s="44" t="s">
        <v>112</v>
      </c>
      <c r="C46" s="38" t="s">
        <v>7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8"/>
    </row>
    <row r="47" spans="1:21" x14ac:dyDescent="0.3">
      <c r="A47" s="16"/>
      <c r="B47" s="45" t="s">
        <v>113</v>
      </c>
      <c r="C47" s="37" t="s">
        <v>7</v>
      </c>
      <c r="D47" s="26">
        <v>17</v>
      </c>
      <c r="E47" s="26">
        <v>28</v>
      </c>
      <c r="F47" s="26">
        <v>18</v>
      </c>
      <c r="G47" s="26">
        <v>18</v>
      </c>
      <c r="H47" s="26"/>
      <c r="I47" s="26">
        <v>18</v>
      </c>
      <c r="J47" s="26"/>
      <c r="K47" s="26">
        <v>18</v>
      </c>
      <c r="L47" s="26"/>
      <c r="M47" s="26">
        <v>18</v>
      </c>
      <c r="N47" s="26"/>
      <c r="O47" s="26"/>
      <c r="P47" s="26"/>
      <c r="Q47" s="26"/>
      <c r="R47" s="28"/>
    </row>
    <row r="48" spans="1:21" x14ac:dyDescent="0.3">
      <c r="A48" s="16"/>
      <c r="B48" s="45" t="s">
        <v>114</v>
      </c>
      <c r="C48" s="37" t="s">
        <v>7</v>
      </c>
      <c r="D48" s="26">
        <v>18</v>
      </c>
      <c r="E48" s="26">
        <v>7</v>
      </c>
      <c r="F48" s="26">
        <v>16</v>
      </c>
      <c r="G48" s="26">
        <v>16</v>
      </c>
      <c r="H48" s="26"/>
      <c r="I48" s="26">
        <v>16</v>
      </c>
      <c r="J48" s="26"/>
      <c r="K48" s="26">
        <v>16</v>
      </c>
      <c r="L48" s="26"/>
      <c r="M48" s="26">
        <v>16</v>
      </c>
      <c r="N48" s="26"/>
      <c r="O48" s="26"/>
      <c r="P48" s="26"/>
      <c r="Q48" s="26"/>
      <c r="R48" s="28"/>
    </row>
    <row r="49" spans="1:20" x14ac:dyDescent="0.3">
      <c r="A49" s="16" t="s">
        <v>96</v>
      </c>
      <c r="B49" s="46" t="s">
        <v>8</v>
      </c>
      <c r="C49" s="37" t="s">
        <v>7</v>
      </c>
      <c r="D49" s="26">
        <v>30</v>
      </c>
      <c r="E49" s="26">
        <v>20</v>
      </c>
      <c r="F49" s="26">
        <v>57</v>
      </c>
      <c r="G49" s="26">
        <v>57</v>
      </c>
      <c r="H49" s="26"/>
      <c r="I49" s="26">
        <v>57</v>
      </c>
      <c r="J49" s="26"/>
      <c r="K49" s="26">
        <v>57</v>
      </c>
      <c r="L49" s="26"/>
      <c r="M49" s="26">
        <v>57</v>
      </c>
      <c r="N49" s="26"/>
      <c r="O49" s="26"/>
      <c r="P49" s="26"/>
      <c r="Q49" s="26"/>
      <c r="R49" s="28"/>
    </row>
    <row r="50" spans="1:20" ht="28.8" x14ac:dyDescent="0.3">
      <c r="A50" s="16" t="s">
        <v>97</v>
      </c>
      <c r="B50" s="47" t="s">
        <v>123</v>
      </c>
      <c r="C50" s="5" t="s">
        <v>9</v>
      </c>
      <c r="D50" s="26">
        <v>30</v>
      </c>
      <c r="E50" s="26">
        <v>30</v>
      </c>
      <c r="F50" s="26">
        <v>30</v>
      </c>
      <c r="G50" s="26">
        <v>35</v>
      </c>
      <c r="H50" s="26"/>
      <c r="I50" s="26">
        <v>35</v>
      </c>
      <c r="J50" s="26"/>
      <c r="K50" s="26">
        <v>40</v>
      </c>
      <c r="L50" s="26"/>
      <c r="M50" s="26">
        <v>45</v>
      </c>
      <c r="N50" s="26"/>
      <c r="O50" s="26"/>
      <c r="P50" s="26"/>
      <c r="Q50" s="26"/>
      <c r="R50" s="28"/>
    </row>
    <row r="51" spans="1:20" x14ac:dyDescent="0.3">
      <c r="A51" s="16" t="s">
        <v>98</v>
      </c>
      <c r="B51" s="4" t="s">
        <v>83</v>
      </c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20" ht="28.8" x14ac:dyDescent="0.3">
      <c r="A52" s="16" t="s">
        <v>99</v>
      </c>
      <c r="B52" s="4" t="s">
        <v>85</v>
      </c>
      <c r="C52" s="10" t="s">
        <v>84</v>
      </c>
      <c r="D52" s="26">
        <v>-1.8280000000000001</v>
      </c>
      <c r="E52" s="26">
        <v>8.3109999999999999</v>
      </c>
      <c r="F52" s="26">
        <v>4.08</v>
      </c>
      <c r="G52" s="26">
        <v>-6.3689999999999998</v>
      </c>
      <c r="H52" s="26"/>
      <c r="I52" s="26">
        <v>8.82</v>
      </c>
      <c r="J52" s="26"/>
      <c r="K52" s="26">
        <v>1.3779999999999999</v>
      </c>
      <c r="L52" s="26"/>
      <c r="M52" s="26">
        <v>1.8380000000000001</v>
      </c>
      <c r="N52" s="26"/>
      <c r="O52" s="26"/>
      <c r="P52" s="26"/>
      <c r="Q52" s="26"/>
      <c r="R52" s="17"/>
    </row>
    <row r="53" spans="1:20" x14ac:dyDescent="0.3">
      <c r="A53" s="16" t="s">
        <v>100</v>
      </c>
      <c r="B53" s="4" t="s">
        <v>86</v>
      </c>
      <c r="C53" s="5" t="s">
        <v>9</v>
      </c>
      <c r="D53" s="32">
        <v>-1.9</v>
      </c>
      <c r="E53" s="32">
        <v>8.1199999999999992</v>
      </c>
      <c r="F53" s="32">
        <v>3.7</v>
      </c>
      <c r="G53" s="32">
        <v>-5.55</v>
      </c>
      <c r="H53" s="26"/>
      <c r="I53" s="32">
        <v>8.14</v>
      </c>
      <c r="J53" s="26"/>
      <c r="K53" s="32">
        <v>1.18</v>
      </c>
      <c r="L53" s="26"/>
      <c r="M53" s="32">
        <v>1.55</v>
      </c>
      <c r="N53" s="26"/>
      <c r="O53" s="32"/>
      <c r="P53" s="26"/>
      <c r="Q53" s="32"/>
      <c r="R53" s="28"/>
      <c r="T53" s="31"/>
    </row>
    <row r="54" spans="1:20" x14ac:dyDescent="0.3">
      <c r="A54" s="16" t="s">
        <v>101</v>
      </c>
      <c r="B54" s="4" t="s">
        <v>87</v>
      </c>
      <c r="C54" s="5" t="s">
        <v>9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4"/>
    </row>
    <row r="55" spans="1:20" ht="21" customHeight="1" x14ac:dyDescent="0.3">
      <c r="A55" s="15" t="s">
        <v>91</v>
      </c>
      <c r="B55" s="64" t="s">
        <v>125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5"/>
    </row>
    <row r="56" spans="1:20" x14ac:dyDescent="0.3">
      <c r="A56" s="16" t="s">
        <v>49</v>
      </c>
      <c r="B56" s="4" t="s">
        <v>88</v>
      </c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20" ht="28.8" x14ac:dyDescent="0.3">
      <c r="A57" s="16" t="s">
        <v>102</v>
      </c>
      <c r="B57" s="22" t="s">
        <v>72</v>
      </c>
      <c r="C57" s="43" t="s">
        <v>71</v>
      </c>
      <c r="D57" s="1">
        <v>1.9E-3</v>
      </c>
      <c r="E57" s="1">
        <v>2.9999999999999997E-4</v>
      </c>
      <c r="F57" s="1">
        <v>2.8E-3</v>
      </c>
      <c r="G57" s="1">
        <v>3.2000000000000002E-3</v>
      </c>
      <c r="H57" s="1"/>
      <c r="I57" s="1">
        <v>3.0000000000000001E-3</v>
      </c>
      <c r="J57" s="1"/>
      <c r="K57" s="1">
        <v>3.0000000000000001E-3</v>
      </c>
      <c r="L57" s="1"/>
      <c r="M57" s="1">
        <v>3.5000000000000001E-3</v>
      </c>
      <c r="N57" s="1"/>
      <c r="O57" s="1"/>
      <c r="P57" s="1"/>
      <c r="Q57" s="1"/>
      <c r="R57" s="1"/>
    </row>
    <row r="58" spans="1:20" x14ac:dyDescent="0.3">
      <c r="A58" s="16" t="s">
        <v>50</v>
      </c>
      <c r="B58" s="44" t="s">
        <v>14</v>
      </c>
      <c r="C58" s="48" t="s">
        <v>9</v>
      </c>
      <c r="D58" s="1">
        <v>42.8</v>
      </c>
      <c r="E58" s="1">
        <v>45.2</v>
      </c>
      <c r="F58" s="1">
        <v>49.5</v>
      </c>
      <c r="G58" s="1">
        <v>54</v>
      </c>
      <c r="H58" s="1"/>
      <c r="I58" s="1">
        <v>58</v>
      </c>
      <c r="J58" s="1"/>
      <c r="K58" s="1">
        <v>61</v>
      </c>
      <c r="L58" s="1"/>
      <c r="M58" s="1">
        <v>64</v>
      </c>
      <c r="N58" s="1"/>
      <c r="O58" s="1"/>
      <c r="P58" s="1"/>
      <c r="Q58" s="1"/>
      <c r="R58" s="1"/>
    </row>
    <row r="59" spans="1:20" ht="21" customHeight="1" x14ac:dyDescent="0.3">
      <c r="A59" s="15" t="s">
        <v>92</v>
      </c>
      <c r="B59" s="64" t="s">
        <v>82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5"/>
    </row>
    <row r="60" spans="1:20" x14ac:dyDescent="0.3">
      <c r="A60" s="16" t="s">
        <v>103</v>
      </c>
      <c r="B60" s="21" t="s">
        <v>66</v>
      </c>
      <c r="C60" s="10" t="s">
        <v>15</v>
      </c>
      <c r="D60" s="50">
        <v>9.0389999999999997</v>
      </c>
      <c r="E60" s="50">
        <v>4.0780000000000003</v>
      </c>
      <c r="F60" s="50">
        <v>5.109</v>
      </c>
      <c r="G60" s="50">
        <v>9.5734999999999992</v>
      </c>
      <c r="H60" s="50"/>
      <c r="I60" s="50">
        <v>10.353</v>
      </c>
      <c r="J60" s="26"/>
      <c r="K60" s="26">
        <v>10.4748</v>
      </c>
      <c r="L60" s="26"/>
      <c r="M60" s="26">
        <v>10.6372</v>
      </c>
      <c r="N60" s="26"/>
      <c r="O60" s="26"/>
      <c r="P60" s="26"/>
      <c r="Q60" s="26"/>
      <c r="R60" s="28"/>
    </row>
    <row r="61" spans="1:20" x14ac:dyDescent="0.3">
      <c r="A61" s="16" t="s">
        <v>104</v>
      </c>
      <c r="B61" s="4" t="s">
        <v>12</v>
      </c>
      <c r="C61" s="10" t="s">
        <v>18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30"/>
    </row>
    <row r="62" spans="1:20" x14ac:dyDescent="0.3">
      <c r="A62" s="16" t="s">
        <v>105</v>
      </c>
      <c r="B62" s="4" t="s">
        <v>13</v>
      </c>
      <c r="C62" s="10" t="s">
        <v>11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30"/>
    </row>
    <row r="63" spans="1:20" ht="15" thickBot="1" x14ac:dyDescent="0.35">
      <c r="A63" s="19" t="s">
        <v>106</v>
      </c>
      <c r="B63" s="4" t="s">
        <v>109</v>
      </c>
      <c r="C63" s="5" t="s">
        <v>89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6"/>
    </row>
    <row r="65" spans="1:3" hidden="1" x14ac:dyDescent="0.3">
      <c r="A65" t="s">
        <v>115</v>
      </c>
      <c r="B65" s="39"/>
      <c r="C65" s="40"/>
    </row>
    <row r="66" spans="1:3" ht="43.2" hidden="1" x14ac:dyDescent="0.3">
      <c r="A66" s="10" t="s">
        <v>116</v>
      </c>
      <c r="B66" s="41" t="s">
        <v>117</v>
      </c>
      <c r="C66" s="42" t="s">
        <v>71</v>
      </c>
    </row>
    <row r="67" spans="1:3" ht="27" hidden="1" customHeight="1" x14ac:dyDescent="0.3">
      <c r="A67" s="10" t="s">
        <v>118</v>
      </c>
      <c r="B67" s="41" t="s">
        <v>119</v>
      </c>
      <c r="C67" s="42" t="s">
        <v>9</v>
      </c>
    </row>
    <row r="68" spans="1:3" ht="52.8" hidden="1" customHeight="1" x14ac:dyDescent="0.3">
      <c r="A68" s="10" t="s">
        <v>120</v>
      </c>
      <c r="B68" s="41" t="s">
        <v>121</v>
      </c>
      <c r="C68" s="42" t="s">
        <v>9</v>
      </c>
    </row>
    <row r="69" spans="1:3" hidden="1" x14ac:dyDescent="0.3"/>
  </sheetData>
  <mergeCells count="21">
    <mergeCell ref="B39:R39"/>
    <mergeCell ref="B55:R55"/>
    <mergeCell ref="B59:R59"/>
    <mergeCell ref="Q6:R6"/>
    <mergeCell ref="B8:R8"/>
    <mergeCell ref="B9:R9"/>
    <mergeCell ref="B26:R26"/>
    <mergeCell ref="B31:R31"/>
    <mergeCell ref="B32:R32"/>
    <mergeCell ref="A2:R2"/>
    <mergeCell ref="A5:A7"/>
    <mergeCell ref="B5:B7"/>
    <mergeCell ref="C5:C7"/>
    <mergeCell ref="D5:F5"/>
    <mergeCell ref="G5:R5"/>
    <mergeCell ref="G6:H6"/>
    <mergeCell ref="I6:J6"/>
    <mergeCell ref="K6:L6"/>
    <mergeCell ref="M6:N6"/>
    <mergeCell ref="O6:P6"/>
    <mergeCell ref="A3:R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4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ИПР (ТСО)</vt:lpstr>
      <vt:lpstr>'Показатели ИПР (ТСО)'!Область_печати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2021-06-17T06:38:01Z</dcterms:modified>
</cp:coreProperties>
</file>